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Tabelle1" sheetId="1" r:id="rId1"/>
    <sheet name="Tabelle2" sheetId="2" r:id="rId2"/>
    <sheet name="Tabelle3" sheetId="3" r:id="rId3"/>
  </sheets>
  <definedNames>
    <definedName name="FREQUENCY">'Tabelle1'!$B$4</definedName>
    <definedName name="HEATSINK">'Tabelle1'!$B$5</definedName>
    <definedName name="MOTORCURRENT">'Tabelle1'!$B$3</definedName>
    <definedName name="VOLTAGE">'Tabelle1'!$B$2</definedName>
  </definedNames>
  <calcPr fullCalcOnLoad="1"/>
</workbook>
</file>

<file path=xl/sharedStrings.xml><?xml version="1.0" encoding="utf-8"?>
<sst xmlns="http://schemas.openxmlformats.org/spreadsheetml/2006/main" count="48" uniqueCount="40">
  <si>
    <t>Voltage</t>
  </si>
  <si>
    <t>Motor Current</t>
  </si>
  <si>
    <t>Frequency</t>
  </si>
  <si>
    <t>Heat Sink (per Transistor)</t>
  </si>
  <si>
    <t>PC847 + TIP1xx</t>
  </si>
  <si>
    <t>PC923</t>
  </si>
  <si>
    <t>RiseTime PC847</t>
  </si>
  <si>
    <t>LED current PC847</t>
  </si>
  <si>
    <t>CTR PC847</t>
  </si>
  <si>
    <t>Collecor Current PC847</t>
  </si>
  <si>
    <t>hfE TIP1xx</t>
  </si>
  <si>
    <t>Collecor Current TIP1xx</t>
  </si>
  <si>
    <t>Collecor Current</t>
  </si>
  <si>
    <t>tr/ts TIP1xx</t>
  </si>
  <si>
    <t>Gate Resistor</t>
  </si>
  <si>
    <t>N-FET (IRF640)</t>
  </si>
  <si>
    <t>P-FET (IRF9640)</t>
  </si>
  <si>
    <t>RDSon</t>
  </si>
  <si>
    <r>
      <t>MillerCapacity C</t>
    </r>
    <r>
      <rPr>
        <sz val="6"/>
        <rFont val="Arial"/>
        <family val="2"/>
      </rPr>
      <t>RSS</t>
    </r>
  </si>
  <si>
    <t>Rise Time</t>
  </si>
  <si>
    <t>RθJC</t>
  </si>
  <si>
    <r>
      <t>Q</t>
    </r>
    <r>
      <rPr>
        <sz val="6"/>
        <rFont val="Arial"/>
        <family val="2"/>
      </rPr>
      <t>GS</t>
    </r>
  </si>
  <si>
    <r>
      <t>Q</t>
    </r>
    <r>
      <rPr>
        <sz val="6"/>
        <rFont val="Arial"/>
        <family val="2"/>
      </rPr>
      <t>GD</t>
    </r>
  </si>
  <si>
    <t>static PowerLoss</t>
  </si>
  <si>
    <t>Total Switching Time PC847 + NFET</t>
  </si>
  <si>
    <t>Total Switching Time PC847 + PFET</t>
  </si>
  <si>
    <t>Total Switching Time PC923 + NFET</t>
  </si>
  <si>
    <t>Total Switching Time PC923 + PFET</t>
  </si>
  <si>
    <t>Switching Losses PC847 + NFET</t>
  </si>
  <si>
    <t>Switching Losses PC847 + PFET</t>
  </si>
  <si>
    <t>Switching Losses PC923 + NFET</t>
  </si>
  <si>
    <t>Switching Losses PC923 + PFET</t>
  </si>
  <si>
    <t>Total Power Losses PC847 + NFET</t>
  </si>
  <si>
    <t>Total Power Losses PC847 + PFET</t>
  </si>
  <si>
    <t>Total Power Losses PC924 + NFET</t>
  </si>
  <si>
    <t>Total Power Losses PC924 + PFET</t>
  </si>
  <si>
    <t>Transistor Temperature PC847 + NFET</t>
  </si>
  <si>
    <t>Transistor Temperature PC847 + PFET</t>
  </si>
  <si>
    <t>Transistor Temperature PC923 + NFET</t>
  </si>
  <si>
    <t>Transistor Temperature PC923 + PFET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</si>
</sst>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0&quot; V&quot;"/>
    <numFmt numFmtId="166" formatCode="0&quot; A&quot;"/>
    <numFmt numFmtId="167" formatCode="0.0&quot; kHz&quot;"/>
    <numFmt numFmtId="168" formatCode="0.0&quot; °C/W&quot;"/>
    <numFmt numFmtId="169" formatCode="0&quot; µs&quot;"/>
    <numFmt numFmtId="170" formatCode="0&quot; mA&quot;"/>
    <numFmt numFmtId="171" formatCode="0%"/>
    <numFmt numFmtId="172" formatCode="0.00&quot; A&quot;"/>
    <numFmt numFmtId="173" formatCode="0.0&quot; µs&quot;"/>
    <numFmt numFmtId="174" formatCode="0.0&quot; Ω&quot;"/>
    <numFmt numFmtId="175" formatCode="0.00&quot; Ω&quot;"/>
    <numFmt numFmtId="176" formatCode="0&quot; pF&quot;"/>
    <numFmt numFmtId="177" formatCode="0&quot; ns&quot;"/>
    <numFmt numFmtId="178" formatCode="0&quot; nC&quot;"/>
    <numFmt numFmtId="179" formatCode="0.0&quot; W&quot;"/>
    <numFmt numFmtId="180" formatCode="0.00&quot; µs&quot;"/>
    <numFmt numFmtId="181" formatCode="0&quot; °C&quot;"/>
  </numFmts>
  <fonts count="3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5" fontId="0" fillId="3" borderId="2" xfId="0" applyNumberFormat="1" applyFill="1" applyBorder="1" applyAlignment="1">
      <alignment/>
    </xf>
    <xf numFmtId="164" fontId="0" fillId="2" borderId="3" xfId="0" applyFont="1" applyFill="1" applyBorder="1" applyAlignment="1">
      <alignment/>
    </xf>
    <xf numFmtId="166" fontId="0" fillId="3" borderId="4" xfId="0" applyNumberFormat="1" applyFill="1" applyBorder="1" applyAlignment="1">
      <alignment/>
    </xf>
    <xf numFmtId="167" fontId="0" fillId="3" borderId="4" xfId="0" applyNumberFormat="1" applyFill="1" applyBorder="1" applyAlignment="1">
      <alignment/>
    </xf>
    <xf numFmtId="164" fontId="0" fillId="2" borderId="5" xfId="0" applyFont="1" applyFill="1" applyBorder="1" applyAlignment="1">
      <alignment/>
    </xf>
    <xf numFmtId="168" fontId="0" fillId="3" borderId="6" xfId="0" applyNumberFormat="1" applyFill="1" applyBorder="1" applyAlignment="1">
      <alignment/>
    </xf>
    <xf numFmtId="167" fontId="0" fillId="0" borderId="0" xfId="0" applyNumberFormat="1" applyAlignment="1">
      <alignment/>
    </xf>
    <xf numFmtId="164" fontId="1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9" fontId="0" fillId="3" borderId="4" xfId="0" applyNumberFormat="1" applyFill="1" applyBorder="1" applyAlignment="1">
      <alignment/>
    </xf>
    <xf numFmtId="164" fontId="0" fillId="2" borderId="4" xfId="0" applyFill="1" applyBorder="1" applyAlignment="1">
      <alignment/>
    </xf>
    <xf numFmtId="170" fontId="0" fillId="3" borderId="4" xfId="0" applyNumberFormat="1" applyFill="1" applyBorder="1" applyAlignment="1">
      <alignment/>
    </xf>
    <xf numFmtId="171" fontId="0" fillId="3" borderId="4" xfId="0" applyNumberFormat="1" applyFill="1" applyBorder="1" applyAlignment="1">
      <alignment/>
    </xf>
    <xf numFmtId="164" fontId="0" fillId="3" borderId="4" xfId="0" applyFill="1" applyBorder="1" applyAlignment="1">
      <alignment/>
    </xf>
    <xf numFmtId="172" fontId="0" fillId="2" borderId="4" xfId="0" applyNumberFormat="1" applyFill="1" applyBorder="1" applyAlignment="1">
      <alignment/>
    </xf>
    <xf numFmtId="172" fontId="0" fillId="3" borderId="4" xfId="0" applyNumberFormat="1" applyFill="1" applyBorder="1" applyAlignment="1">
      <alignment/>
    </xf>
    <xf numFmtId="173" fontId="0" fillId="3" borderId="6" xfId="0" applyNumberFormat="1" applyFill="1" applyBorder="1" applyAlignment="1">
      <alignment/>
    </xf>
    <xf numFmtId="164" fontId="0" fillId="2" borderId="7" xfId="0" applyFont="1" applyFill="1" applyBorder="1" applyAlignment="1">
      <alignment/>
    </xf>
    <xf numFmtId="174" fontId="0" fillId="3" borderId="8" xfId="0" applyNumberFormat="1" applyFill="1" applyBorder="1" applyAlignment="1">
      <alignment/>
    </xf>
    <xf numFmtId="175" fontId="0" fillId="3" borderId="4" xfId="0" applyNumberFormat="1" applyFill="1" applyBorder="1" applyAlignment="1">
      <alignment/>
    </xf>
    <xf numFmtId="176" fontId="0" fillId="3" borderId="4" xfId="0" applyNumberFormat="1" applyFill="1" applyBorder="1" applyAlignment="1">
      <alignment/>
    </xf>
    <xf numFmtId="177" fontId="0" fillId="3" borderId="4" xfId="0" applyNumberFormat="1" applyFill="1" applyBorder="1" applyAlignment="1">
      <alignment/>
    </xf>
    <xf numFmtId="168" fontId="0" fillId="3" borderId="4" xfId="0" applyNumberFormat="1" applyFill="1" applyBorder="1" applyAlignment="1">
      <alignment/>
    </xf>
    <xf numFmtId="178" fontId="0" fillId="3" borderId="4" xfId="0" applyNumberFormat="1" applyFill="1" applyBorder="1" applyAlignment="1">
      <alignment/>
    </xf>
    <xf numFmtId="178" fontId="0" fillId="3" borderId="6" xfId="0" applyNumberFormat="1" applyFill="1" applyBorder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77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164" fontId="1" fillId="4" borderId="9" xfId="0" applyFont="1" applyFill="1" applyBorder="1" applyAlignment="1">
      <alignment/>
    </xf>
    <xf numFmtId="181" fontId="1" fillId="4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workbookViewId="0" topLeftCell="A1">
      <pane ySplit="65535" topLeftCell="A1" activePane="topLeft" state="split"/>
      <selection pane="topLeft" activeCell="C4" sqref="C4"/>
      <selection pane="bottomLeft" activeCell="A1" sqref="A1"/>
    </sheetView>
  </sheetViews>
  <sheetFormatPr defaultColWidth="12.57421875" defaultRowHeight="12.75"/>
  <cols>
    <col min="1" max="1" width="34.8515625" style="0" customWidth="1"/>
    <col min="2" max="2" width="8.8515625" style="0" customWidth="1"/>
    <col min="3" max="3" width="11.57421875" style="0" customWidth="1"/>
    <col min="4" max="4" width="31.57421875" style="0" customWidth="1"/>
    <col min="5" max="5" width="8.8515625" style="0" customWidth="1"/>
    <col min="6" max="16384" width="11.57421875" style="0" customWidth="1"/>
  </cols>
  <sheetData>
    <row r="2" spans="1:2" ht="12.75">
      <c r="A2" s="1" t="s">
        <v>0</v>
      </c>
      <c r="B2" s="2">
        <v>200</v>
      </c>
    </row>
    <row r="3" spans="1:2" ht="12.75">
      <c r="A3" s="3" t="s">
        <v>1</v>
      </c>
      <c r="B3" s="4">
        <v>10</v>
      </c>
    </row>
    <row r="4" spans="1:2" ht="12.75">
      <c r="A4" s="3" t="s">
        <v>2</v>
      </c>
      <c r="B4" s="5">
        <v>10</v>
      </c>
    </row>
    <row r="5" spans="1:2" ht="12.75">
      <c r="A5" s="6" t="s">
        <v>3</v>
      </c>
      <c r="B5" s="7">
        <v>3</v>
      </c>
    </row>
    <row r="6" ht="12.75">
      <c r="B6" s="8"/>
    </row>
    <row r="9" spans="1:5" ht="12.75">
      <c r="A9" s="9" t="s">
        <v>4</v>
      </c>
      <c r="B9" s="10"/>
      <c r="D9" s="9" t="s">
        <v>5</v>
      </c>
      <c r="E9" s="10"/>
    </row>
    <row r="10" spans="1:5" ht="12.75">
      <c r="A10" s="3" t="s">
        <v>6</v>
      </c>
      <c r="B10" s="11">
        <v>18</v>
      </c>
      <c r="D10" s="3"/>
      <c r="E10" s="12"/>
    </row>
    <row r="11" spans="1:5" ht="12.75">
      <c r="A11" s="3" t="s">
        <v>7</v>
      </c>
      <c r="B11" s="13">
        <v>10</v>
      </c>
      <c r="D11" s="3"/>
      <c r="E11" s="12"/>
    </row>
    <row r="12" spans="1:5" ht="12.75">
      <c r="A12" s="3" t="s">
        <v>8</v>
      </c>
      <c r="B12" s="14">
        <v>0.5</v>
      </c>
      <c r="D12" s="3"/>
      <c r="E12" s="12"/>
    </row>
    <row r="13" spans="1:5" ht="12.75">
      <c r="A13" s="3" t="s">
        <v>9</v>
      </c>
      <c r="B13" s="13">
        <f>B11*B12</f>
        <v>5</v>
      </c>
      <c r="D13" s="3"/>
      <c r="E13" s="12"/>
    </row>
    <row r="14" spans="1:5" ht="12.75">
      <c r="A14" s="3" t="s">
        <v>10</v>
      </c>
      <c r="B14" s="15">
        <v>1000</v>
      </c>
      <c r="D14" s="3"/>
      <c r="E14" s="12"/>
    </row>
    <row r="15" spans="1:5" ht="12.75">
      <c r="A15" s="3" t="s">
        <v>11</v>
      </c>
      <c r="B15" s="16">
        <f>B14*B13/1000</f>
        <v>5</v>
      </c>
      <c r="D15" s="3" t="s">
        <v>12</v>
      </c>
      <c r="E15" s="17">
        <v>0.6000000000000001</v>
      </c>
    </row>
    <row r="16" spans="1:5" ht="12.75">
      <c r="A16" s="6" t="s">
        <v>13</v>
      </c>
      <c r="B16" s="18">
        <v>1</v>
      </c>
      <c r="D16" s="6" t="s">
        <v>13</v>
      </c>
      <c r="E16" s="18">
        <v>0.5</v>
      </c>
    </row>
    <row r="19" spans="1:2" ht="12.75">
      <c r="A19" s="19" t="s">
        <v>14</v>
      </c>
      <c r="B19" s="20">
        <v>1</v>
      </c>
    </row>
    <row r="21" spans="1:5" ht="12.75">
      <c r="A21" s="9" t="s">
        <v>15</v>
      </c>
      <c r="B21" s="10"/>
      <c r="D21" s="9" t="s">
        <v>16</v>
      </c>
      <c r="E21" s="10"/>
    </row>
    <row r="22" spans="1:5" ht="12.75">
      <c r="A22" s="3" t="s">
        <v>17</v>
      </c>
      <c r="B22" s="21">
        <v>0.15</v>
      </c>
      <c r="D22" s="3" t="s">
        <v>17</v>
      </c>
      <c r="E22" s="21">
        <v>0.5</v>
      </c>
    </row>
    <row r="23" spans="1:5" ht="12.75">
      <c r="A23" s="3" t="s">
        <v>18</v>
      </c>
      <c r="B23" s="22">
        <v>53</v>
      </c>
      <c r="D23" s="3" t="s">
        <v>18</v>
      </c>
      <c r="E23" s="22">
        <v>81</v>
      </c>
    </row>
    <row r="24" spans="1:5" ht="12.75">
      <c r="A24" s="3" t="s">
        <v>19</v>
      </c>
      <c r="B24" s="23">
        <v>19</v>
      </c>
      <c r="D24" s="3" t="s">
        <v>19</v>
      </c>
      <c r="E24" s="23">
        <v>43</v>
      </c>
    </row>
    <row r="25" spans="1:5" ht="12.75">
      <c r="A25" s="3" t="s">
        <v>20</v>
      </c>
      <c r="B25" s="24">
        <v>1</v>
      </c>
      <c r="D25" s="3" t="s">
        <v>20</v>
      </c>
      <c r="E25" s="24">
        <v>1</v>
      </c>
    </row>
    <row r="26" spans="1:5" ht="12.75">
      <c r="A26" s="3" t="s">
        <v>21</v>
      </c>
      <c r="B26" s="25">
        <v>11</v>
      </c>
      <c r="D26" s="3" t="s">
        <v>21</v>
      </c>
      <c r="E26" s="25">
        <v>11</v>
      </c>
    </row>
    <row r="27" spans="1:5" ht="12.75">
      <c r="A27" s="6" t="s">
        <v>22</v>
      </c>
      <c r="B27" s="26">
        <v>33</v>
      </c>
      <c r="D27" s="6" t="s">
        <v>22</v>
      </c>
      <c r="E27" s="26">
        <v>33</v>
      </c>
    </row>
    <row r="28" spans="2:5" ht="12.75">
      <c r="B28" s="27"/>
      <c r="E28" s="27"/>
    </row>
    <row r="29" spans="1:5" ht="12.75">
      <c r="A29" t="s">
        <v>23</v>
      </c>
      <c r="B29" s="28">
        <f>MOTORCURRENT^2*B22</f>
        <v>15</v>
      </c>
      <c r="D29" t="s">
        <v>23</v>
      </c>
      <c r="E29" s="28">
        <f>MOTORCURRENT^2*E22</f>
        <v>50</v>
      </c>
    </row>
    <row r="30" ht="12.75">
      <c r="B30" s="27"/>
    </row>
    <row r="31" spans="2:5" ht="12.75">
      <c r="B31" s="29"/>
      <c r="E31" s="29"/>
    </row>
    <row r="32" spans="1:2" ht="12.75">
      <c r="A32" t="s">
        <v>24</v>
      </c>
      <c r="B32" s="30">
        <f>B24/1000+B16+B10+(B27+B26)/B15/1000</f>
        <v>19.0278</v>
      </c>
    </row>
    <row r="33" spans="1:2" ht="12.75">
      <c r="A33" t="s">
        <v>25</v>
      </c>
      <c r="B33" s="30">
        <f>E24/1000+B16+B10+(E27+E26)/B15/1000</f>
        <v>19.0518</v>
      </c>
    </row>
    <row r="34" spans="1:2" ht="12.75">
      <c r="A34" t="s">
        <v>26</v>
      </c>
      <c r="B34" s="31">
        <f>B24/1000+E16+E10+(B27+B26)/E15/1000</f>
        <v>0.5923333333333334</v>
      </c>
    </row>
    <row r="35" spans="1:2" ht="12.75">
      <c r="A35" t="s">
        <v>27</v>
      </c>
      <c r="B35" s="31">
        <f>E24/1000+E16+E10+(E27+E26)/E15/1000</f>
        <v>0.6163333333333334</v>
      </c>
    </row>
    <row r="37" spans="1:5" ht="12.75">
      <c r="A37" t="s">
        <v>28</v>
      </c>
      <c r="B37" s="28">
        <f>B32*FREQUENCY/1000*MOTORCURRENT*VOLTAGE/2</f>
        <v>190.278</v>
      </c>
      <c r="E37" s="28"/>
    </row>
    <row r="38" spans="1:5" ht="12.75">
      <c r="A38" t="s">
        <v>29</v>
      </c>
      <c r="B38" s="28">
        <f>B33*FREQUENCY/1000*MOTORCURRENT*VOLTAGE/2</f>
        <v>190.518</v>
      </c>
      <c r="E38" s="28"/>
    </row>
    <row r="39" spans="1:5" ht="12.75">
      <c r="A39" t="s">
        <v>30</v>
      </c>
      <c r="B39" s="28">
        <f>B34*FREQUENCY/1000*MOTORCURRENT*VOLTAGE/2</f>
        <v>5.923333333333333</v>
      </c>
      <c r="E39" s="28"/>
    </row>
    <row r="40" spans="1:5" ht="12.75">
      <c r="A40" t="s">
        <v>31</v>
      </c>
      <c r="B40" s="28">
        <f>B35*FREQUENCY/1000*MOTORCURRENT*VOLTAGE/2</f>
        <v>6.163333333333334</v>
      </c>
      <c r="E40" s="28"/>
    </row>
    <row r="42" spans="1:2" ht="12.75">
      <c r="A42" t="s">
        <v>32</v>
      </c>
      <c r="B42" s="28">
        <f>B29+B37</f>
        <v>205.278</v>
      </c>
    </row>
    <row r="43" spans="1:2" ht="12.75">
      <c r="A43" t="s">
        <v>33</v>
      </c>
      <c r="B43" s="28">
        <f>E29+B38</f>
        <v>240.518</v>
      </c>
    </row>
    <row r="44" spans="1:2" ht="12.75">
      <c r="A44" t="s">
        <v>34</v>
      </c>
      <c r="B44" s="28">
        <f>B29+B39</f>
        <v>20.923333333333332</v>
      </c>
    </row>
    <row r="45" spans="1:2" ht="12.75">
      <c r="A45" t="s">
        <v>35</v>
      </c>
      <c r="B45" s="28">
        <f>E29+B40</f>
        <v>56.163333333333334</v>
      </c>
    </row>
    <row r="46" ht="12.75">
      <c r="E46" s="28"/>
    </row>
    <row r="47" spans="1:2" ht="12.75">
      <c r="A47" s="32" t="s">
        <v>36</v>
      </c>
      <c r="B47" s="33">
        <f>25+B42*(B$25+HEATSINK)</f>
        <v>846.112</v>
      </c>
    </row>
    <row r="48" spans="1:5" ht="12.75">
      <c r="A48" s="32" t="s">
        <v>37</v>
      </c>
      <c r="B48" s="33">
        <f>25+B43*(E$25+HEATSINK)</f>
        <v>987.072</v>
      </c>
      <c r="E48" s="28"/>
    </row>
    <row r="49" spans="1:5" ht="12.75">
      <c r="A49" s="32" t="s">
        <v>38</v>
      </c>
      <c r="B49" s="33">
        <f>25+B44*(B$25+HEATSINK)</f>
        <v>108.69333333333333</v>
      </c>
      <c r="E49" s="28"/>
    </row>
    <row r="50" spans="1:5" ht="12.75">
      <c r="A50" s="32" t="s">
        <v>39</v>
      </c>
      <c r="B50" s="33">
        <f>25+B45*(E$25+HEATSINK)</f>
        <v>249.65333333333334</v>
      </c>
      <c r="E50" s="2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 </dc:creator>
  <cp:keywords/>
  <dc:description/>
  <cp:lastModifiedBy>gerd </cp:lastModifiedBy>
  <dcterms:created xsi:type="dcterms:W3CDTF">2012-03-11T13:10:17Z</dcterms:created>
  <dcterms:modified xsi:type="dcterms:W3CDTF">2012-03-11T15:05:15Z</dcterms:modified>
  <cp:category/>
  <cp:version/>
  <cp:contentType/>
  <cp:contentStatus/>
  <cp:revision>1</cp:revision>
</cp:coreProperties>
</file>